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opol.sharepoint.com/sites/Marketing/Shared Documents/Komunikace a kampaně/Brand 2022/Úspory/Tipy na úspory/Pro_zkz/Nasazené/"/>
    </mc:Choice>
  </mc:AlternateContent>
  <xr:revisionPtr revIDLastSave="256" documentId="8_{547F8FB3-81B3-409F-98BA-640E551F6687}" xr6:coauthVersionLast="47" xr6:coauthVersionMax="47" xr10:uidLastSave="{82ECDDA6-8BAE-42AC-BEEA-56A27B50484A}"/>
  <bookViews>
    <workbookView xWindow="-120" yWindow="-120" windowWidth="29040" windowHeight="15840" xr2:uid="{DEB5BDE0-3301-4DC3-8F05-01FD553C00F8}"/>
  </bookViews>
  <sheets>
    <sheet name="Výměna žárov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B24" i="1"/>
  <c r="D35" i="1" s="1"/>
  <c r="E35" i="1" s="1"/>
  <c r="H21" i="1"/>
  <c r="H22" i="1"/>
  <c r="H23" i="1"/>
  <c r="E21" i="1"/>
  <c r="E22" i="1"/>
  <c r="E23" i="1"/>
  <c r="H20" i="1"/>
  <c r="H19" i="1"/>
  <c r="H18" i="1"/>
  <c r="H17" i="1"/>
  <c r="H16" i="1"/>
  <c r="E20" i="1"/>
  <c r="E19" i="1"/>
  <c r="E18" i="1"/>
  <c r="E17" i="1"/>
  <c r="E16" i="1"/>
  <c r="F19" i="1" l="1"/>
  <c r="I18" i="1"/>
  <c r="F22" i="1"/>
  <c r="I21" i="1"/>
  <c r="F17" i="1"/>
  <c r="I16" i="1"/>
  <c r="I20" i="1"/>
  <c r="I23" i="1"/>
  <c r="F18" i="1"/>
  <c r="F23" i="1"/>
  <c r="I22" i="1"/>
  <c r="F16" i="1"/>
  <c r="F24" i="1" s="1"/>
  <c r="F20" i="1"/>
  <c r="I19" i="1"/>
  <c r="F21" i="1"/>
  <c r="D4" i="1"/>
  <c r="D36" i="1"/>
  <c r="E36" i="1" s="1"/>
  <c r="E37" i="1" s="1"/>
  <c r="E38" i="1" s="1"/>
  <c r="H24" i="1"/>
  <c r="E24" i="1"/>
  <c r="I17" i="1"/>
  <c r="D5" i="1" l="1"/>
  <c r="I24" i="1" l="1"/>
  <c r="D6" i="1" s="1"/>
  <c r="D7" i="1" s="1"/>
  <c r="D8" i="1" l="1"/>
</calcChain>
</file>

<file path=xl/sharedStrings.xml><?xml version="1.0" encoding="utf-8"?>
<sst xmlns="http://schemas.openxmlformats.org/spreadsheetml/2006/main" count="28" uniqueCount="24">
  <si>
    <t>Tip na úsporu</t>
  </si>
  <si>
    <t>Výměna klasických žárovek za LED žárovky</t>
  </si>
  <si>
    <t>Počet vyměněných žárovek</t>
  </si>
  <si>
    <t>Cena za roční spotřebu běžných žárovek</t>
  </si>
  <si>
    <t>Cena za roční spotřebu LED žárovek</t>
  </si>
  <si>
    <t>Roční úspora</t>
  </si>
  <si>
    <t>Roční úspora včetně poř. nákladů</t>
  </si>
  <si>
    <t>Cena za kWh (včetně DPH a distribuce)</t>
  </si>
  <si>
    <t>Běžná žárovka</t>
  </si>
  <si>
    <t>LED žárovka</t>
  </si>
  <si>
    <t>Počet žárovek</t>
  </si>
  <si>
    <t>Doba svícení (h/den)</t>
  </si>
  <si>
    <t>Příkon (W)</t>
  </si>
  <si>
    <t>Spotřeba kWh/rok</t>
  </si>
  <si>
    <t>Spotřeba v Kč</t>
  </si>
  <si>
    <t>Rozdíl mezi jednou klasickou (100W) a LED (12W) žárovkou za 1 rok při průměrném svícení 3 h za den:</t>
  </si>
  <si>
    <t>Pořizovací náklady</t>
  </si>
  <si>
    <t>cena za 1 kus</t>
  </si>
  <si>
    <t>spotřeba kusů za 10 let</t>
  </si>
  <si>
    <t>Cena celkem</t>
  </si>
  <si>
    <t>běžná žárovka</t>
  </si>
  <si>
    <t>úspora za 10 let</t>
  </si>
  <si>
    <t>úspora za rok</t>
  </si>
  <si>
    <t>žárovka/úspora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</si>
</sst>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venir Next LT Pro"/>
      <family val="2"/>
      <charset val="238"/>
    </font>
    <font>
      <sz val="11"/>
      <color theme="1"/>
      <name val="Avenir Next LT Pro"/>
      <family val="2"/>
      <charset val="238"/>
    </font>
    <font>
      <sz val="10"/>
      <color theme="1"/>
      <name val="Avenir Next LT Pro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venir Next LT Pro"/>
      <family val="2"/>
      <charset val="238"/>
    </font>
    <font>
      <b/>
      <sz val="10"/>
      <color theme="0"/>
      <name val="Avenir Next LT Pro"/>
      <family val="2"/>
      <charset val="238"/>
    </font>
    <font>
      <b/>
      <sz val="11"/>
      <color theme="1" tint="4.9989318521683403E-2"/>
      <name val="Avenir Next LT Pro"/>
      <family val="2"/>
      <charset val="238"/>
    </font>
    <font>
      <sz val="11"/>
      <color theme="1" tint="4.9989318521683403E-2"/>
      <name val="Avenir Next LT Pro"/>
      <family val="2"/>
      <charset val="238"/>
    </font>
    <font>
      <sz val="11"/>
      <color theme="1"/>
      <name val="Roboto"/>
      <charset val="238"/>
    </font>
    <font>
      <b/>
      <sz val="11"/>
      <color theme="0"/>
      <name val="Avenir Next LT Pro"/>
      <family val="2"/>
      <charset val="238"/>
    </font>
    <font>
      <b/>
      <sz val="10"/>
      <color theme="1"/>
      <name val="Avenir Next LT Pro"/>
      <family val="2"/>
      <charset val="238"/>
    </font>
    <font>
      <sz val="10"/>
      <color theme="0"/>
      <name val="Avenir Next LT Pro"/>
      <family val="2"/>
      <charset val="238"/>
    </font>
    <font>
      <b/>
      <sz val="10"/>
      <color rgb="FF000000"/>
      <name val="Avenir Next LT Pro"/>
      <family val="2"/>
      <charset val="238"/>
    </font>
    <font>
      <sz val="10"/>
      <color rgb="FF0D1F4C"/>
      <name val="Avenir Next LT Pro"/>
      <family val="2"/>
      <charset val="238"/>
    </font>
    <font>
      <b/>
      <sz val="10"/>
      <color rgb="FF0D1F4C"/>
      <name val="Avenir Next LT Pro"/>
      <family val="2"/>
      <charset val="238"/>
    </font>
    <font>
      <b/>
      <sz val="12"/>
      <color rgb="FF0D1F4C"/>
      <name val="Avenir Next LT Pro"/>
      <family val="2"/>
      <charset val="238"/>
    </font>
    <font>
      <b/>
      <sz val="16"/>
      <color rgb="FF0D1F4C"/>
      <name val="Avenir Next LT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98D8A"/>
        <bgColor indexed="64"/>
      </patternFill>
    </fill>
    <fill>
      <patternFill patternType="solid">
        <fgColor rgb="FF4158CE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patternFill patternType="solid">
        <fgColor rgb="FFFFD052"/>
        <bgColor indexed="64"/>
      </patternFill>
    </fill>
    <fill>
      <patternFill patternType="solid">
        <fgColor rgb="FF4FD39D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4" borderId="0" xfId="0" applyFill="1" applyProtection="1">
      <protection hidden="1"/>
    </xf>
    <xf numFmtId="0" fontId="3" fillId="4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4" fillId="4" borderId="4" xfId="0" applyFont="1" applyFill="1" applyBorder="1" applyAlignment="1" applyProtection="1">
      <alignment horizontal="left" indent="1"/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4" fillId="4" borderId="7" xfId="0" applyFont="1" applyFill="1" applyBorder="1" applyAlignment="1" applyProtection="1">
      <alignment horizontal="left" indent="1"/>
      <protection hidden="1"/>
    </xf>
    <xf numFmtId="0" fontId="4" fillId="4" borderId="0" xfId="0" applyFont="1" applyFill="1" applyAlignment="1" applyProtection="1">
      <alignment horizontal="left" indent="1"/>
      <protection hidden="1"/>
    </xf>
    <xf numFmtId="44" fontId="5" fillId="4" borderId="8" xfId="1" applyFont="1" applyFill="1" applyBorder="1" applyAlignment="1" applyProtection="1">
      <protection hidden="1"/>
    </xf>
    <xf numFmtId="0" fontId="10" fillId="2" borderId="9" xfId="0" applyFont="1" applyFill="1" applyBorder="1" applyAlignment="1" applyProtection="1">
      <alignment horizontal="left" indent="1"/>
      <protection hidden="1"/>
    </xf>
    <xf numFmtId="0" fontId="11" fillId="2" borderId="10" xfId="0" applyFont="1" applyFill="1" applyBorder="1" applyAlignment="1" applyProtection="1">
      <alignment horizontal="left" indent="1"/>
      <protection hidden="1"/>
    </xf>
    <xf numFmtId="44" fontId="10" fillId="2" borderId="11" xfId="0" applyNumberFormat="1" applyFont="1" applyFill="1" applyBorder="1" applyProtection="1">
      <protection hidden="1"/>
    </xf>
    <xf numFmtId="0" fontId="10" fillId="2" borderId="12" xfId="0" applyFont="1" applyFill="1" applyBorder="1" applyAlignment="1" applyProtection="1">
      <alignment horizontal="left" indent="1"/>
      <protection hidden="1"/>
    </xf>
    <xf numFmtId="0" fontId="11" fillId="2" borderId="13" xfId="0" applyFont="1" applyFill="1" applyBorder="1" applyAlignment="1" applyProtection="1">
      <alignment horizontal="left" indent="1"/>
      <protection hidden="1"/>
    </xf>
    <xf numFmtId="44" fontId="10" fillId="2" borderId="14" xfId="0" applyNumberFormat="1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44" fontId="9" fillId="3" borderId="0" xfId="0" applyNumberFormat="1" applyFont="1" applyFill="1" applyProtection="1">
      <protection locked="0" hidden="1"/>
    </xf>
    <xf numFmtId="0" fontId="12" fillId="5" borderId="15" xfId="2" applyFont="1" applyFill="1" applyBorder="1" applyProtection="1">
      <protection hidden="1"/>
    </xf>
    <xf numFmtId="0" fontId="12" fillId="0" borderId="0" xfId="2" applyFont="1" applyProtection="1">
      <protection hidden="1"/>
    </xf>
    <xf numFmtId="0" fontId="0" fillId="4" borderId="9" xfId="0" applyFill="1" applyBorder="1" applyProtection="1">
      <protection hidden="1"/>
    </xf>
    <xf numFmtId="0" fontId="8" fillId="4" borderId="10" xfId="0" applyFont="1" applyFill="1" applyBorder="1" applyProtection="1">
      <protection hidden="1"/>
    </xf>
    <xf numFmtId="0" fontId="8" fillId="4" borderId="0" xfId="0" applyFont="1" applyFill="1" applyProtection="1">
      <protection hidden="1"/>
    </xf>
    <xf numFmtId="0" fontId="5" fillId="4" borderId="17" xfId="0" applyFont="1" applyFill="1" applyBorder="1" applyProtection="1">
      <protection hidden="1"/>
    </xf>
    <xf numFmtId="0" fontId="5" fillId="4" borderId="0" xfId="0" applyFont="1" applyFill="1" applyBorder="1" applyProtection="1">
      <protection hidden="1"/>
    </xf>
    <xf numFmtId="0" fontId="5" fillId="6" borderId="0" xfId="0" applyFont="1" applyFill="1" applyBorder="1" applyProtection="1">
      <protection hidden="1"/>
    </xf>
    <xf numFmtId="0" fontId="5" fillId="7" borderId="3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15" fillId="3" borderId="1" xfId="0" applyFont="1" applyFill="1" applyBorder="1" applyProtection="1">
      <protection locked="0" hidden="1"/>
    </xf>
    <xf numFmtId="44" fontId="17" fillId="6" borderId="0" xfId="1" applyFont="1" applyFill="1" applyBorder="1" applyProtection="1">
      <protection hidden="1"/>
    </xf>
    <xf numFmtId="44" fontId="17" fillId="7" borderId="3" xfId="1" applyFont="1" applyFill="1" applyBorder="1" applyAlignment="1" applyProtection="1">
      <protection hidden="1"/>
    </xf>
    <xf numFmtId="44" fontId="6" fillId="4" borderId="0" xfId="1" applyFont="1" applyFill="1" applyProtection="1">
      <protection hidden="1"/>
    </xf>
    <xf numFmtId="0" fontId="15" fillId="3" borderId="2" xfId="0" applyFont="1" applyFill="1" applyBorder="1" applyProtection="1">
      <protection locked="0" hidden="1"/>
    </xf>
    <xf numFmtId="0" fontId="9" fillId="3" borderId="16" xfId="0" applyFont="1" applyFill="1" applyBorder="1" applyProtection="1">
      <protection hidden="1"/>
    </xf>
    <xf numFmtId="0" fontId="4" fillId="4" borderId="19" xfId="0" applyFont="1" applyFill="1" applyBorder="1" applyProtection="1">
      <protection hidden="1"/>
    </xf>
    <xf numFmtId="0" fontId="5" fillId="4" borderId="19" xfId="0" applyFont="1" applyFill="1" applyBorder="1" applyProtection="1">
      <protection hidden="1"/>
    </xf>
    <xf numFmtId="44" fontId="18" fillId="6" borderId="16" xfId="1" applyFont="1" applyFill="1" applyBorder="1" applyProtection="1">
      <protection hidden="1"/>
    </xf>
    <xf numFmtId="44" fontId="18" fillId="7" borderId="16" xfId="1" applyFont="1" applyFill="1" applyBorder="1" applyAlignment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7" fillId="4" borderId="0" xfId="0" applyFont="1" applyFill="1" applyProtection="1">
      <protection hidden="1"/>
    </xf>
    <xf numFmtId="44" fontId="16" fillId="4" borderId="2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4" fillId="4" borderId="3" xfId="0" applyFont="1" applyFill="1" applyBorder="1" applyProtection="1">
      <protection hidden="1"/>
    </xf>
    <xf numFmtId="0" fontId="4" fillId="4" borderId="17" xfId="0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44" fontId="4" fillId="4" borderId="3" xfId="1" applyFont="1" applyFill="1" applyBorder="1" applyAlignment="1" applyProtection="1">
      <protection hidden="1"/>
    </xf>
    <xf numFmtId="0" fontId="4" fillId="4" borderId="12" xfId="0" applyFont="1" applyFill="1" applyBorder="1" applyProtection="1">
      <protection hidden="1"/>
    </xf>
    <xf numFmtId="0" fontId="4" fillId="4" borderId="13" xfId="0" applyFont="1" applyFill="1" applyBorder="1" applyProtection="1">
      <protection hidden="1"/>
    </xf>
    <xf numFmtId="44" fontId="4" fillId="4" borderId="14" xfId="1" applyFont="1" applyFill="1" applyBorder="1" applyAlignme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20" fillId="4" borderId="0" xfId="0" applyFont="1" applyFill="1" applyAlignme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8" fillId="4" borderId="9" xfId="0" applyFont="1" applyFill="1" applyBorder="1" applyAlignment="1" applyProtection="1">
      <alignment horizontal="center"/>
      <protection hidden="1"/>
    </xf>
    <xf numFmtId="0" fontId="8" fillId="4" borderId="10" xfId="0" applyFont="1" applyFill="1" applyBorder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19" fillId="6" borderId="10" xfId="0" applyFont="1" applyFill="1" applyBorder="1" applyAlignment="1" applyProtection="1">
      <alignment horizontal="center"/>
      <protection hidden="1"/>
    </xf>
    <xf numFmtId="0" fontId="19" fillId="7" borderId="10" xfId="0" applyFont="1" applyFill="1" applyBorder="1" applyAlignment="1" applyProtection="1">
      <alignment horizontal="center"/>
      <protection hidden="1"/>
    </xf>
    <xf numFmtId="0" fontId="19" fillId="7" borderId="11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18" xfId="0" applyFont="1" applyFill="1" applyBorder="1" applyAlignment="1" applyProtection="1">
      <alignment horizontal="left" wrapText="1"/>
      <protection hidden="1"/>
    </xf>
    <xf numFmtId="0" fontId="5" fillId="4" borderId="19" xfId="0" applyFont="1" applyFill="1" applyBorder="1" applyAlignment="1" applyProtection="1">
      <alignment horizontal="left" wrapText="1"/>
      <protection hidden="1"/>
    </xf>
  </cellXfs>
  <cellStyles count="3">
    <cellStyle name="Měna" xfId="1" builtinId="4"/>
    <cellStyle name="Normální" xfId="0" builtinId="0"/>
    <cellStyle name="Normální 2" xfId="2" xr:uid="{FF1A213E-17E5-4712-9126-974D081556FB}"/>
  </cellStyles>
  <dxfs count="20"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1F4C"/>
        <name val="Avenir Next LT Pro"/>
        <family val="2"/>
        <charset val="238"/>
        <scheme val="none"/>
      </font>
      <fill>
        <patternFill patternType="solid">
          <fgColor indexed="64"/>
          <bgColor rgb="FF4FD39D"/>
        </patternFill>
      </fill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1F4C"/>
        <name val="Avenir Next LT Pro"/>
        <family val="2"/>
        <charset val="238"/>
        <scheme val="none"/>
      </font>
      <fill>
        <patternFill patternType="solid">
          <fgColor indexed="64"/>
          <bgColor rgb="FFFFD052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Next LT Pro"/>
        <family val="2"/>
        <charset val="238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D1F4C"/>
      <color rgb="FFFFD052"/>
      <color rgb="FF4FD39D"/>
      <color rgb="FFF98D8A"/>
      <color rgb="FF415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304799</xdr:colOff>
      <xdr:row>3</xdr:row>
      <xdr:rowOff>95251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B8760A3-2FA5-4C69-B75B-1C0A42854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52" t="32680" b="32201"/>
        <a:stretch/>
      </xdr:blipFill>
      <xdr:spPr>
        <a:xfrm>
          <a:off x="57150" y="47625"/>
          <a:ext cx="2305049" cy="685801"/>
        </a:xfrm>
        <a:prstGeom prst="rect">
          <a:avLst/>
        </a:prstGeom>
      </xdr:spPr>
    </xdr:pic>
    <xdr:clientData/>
  </xdr:twoCellAnchor>
  <xdr:twoCellAnchor>
    <xdr:from>
      <xdr:col>4</xdr:col>
      <xdr:colOff>733425</xdr:colOff>
      <xdr:row>6</xdr:row>
      <xdr:rowOff>28575</xdr:rowOff>
    </xdr:from>
    <xdr:to>
      <xdr:col>7</xdr:col>
      <xdr:colOff>123825</xdr:colOff>
      <xdr:row>10</xdr:row>
      <xdr:rowOff>57150</xdr:rowOff>
    </xdr:to>
    <xdr:sp macro="" textlink="">
      <xdr:nvSpPr>
        <xdr:cNvPr id="2" name="Bublinový popisek: čárový 1">
          <a:extLst>
            <a:ext uri="{FF2B5EF4-FFF2-40B4-BE49-F238E27FC236}">
              <a16:creationId xmlns:a16="http://schemas.microsoft.com/office/drawing/2014/main" id="{E5289E69-6BB7-4559-8F3F-2488E3E03071}"/>
            </a:ext>
          </a:extLst>
        </xdr:cNvPr>
        <xdr:cNvSpPr/>
      </xdr:nvSpPr>
      <xdr:spPr>
        <a:xfrm>
          <a:off x="7597775" y="1139825"/>
          <a:ext cx="3689350" cy="771525"/>
        </a:xfrm>
        <a:prstGeom prst="borderCallout1">
          <a:avLst>
            <a:gd name="adj1" fmla="val 52084"/>
            <a:gd name="adj2" fmla="val -1794"/>
            <a:gd name="adj3" fmla="val 78774"/>
            <a:gd name="adj4" fmla="val -20350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Sem vyplňte svoji cenu za jednu kilowatthodinu elektřiny včetně DPH a distribuce.</a:t>
          </a:r>
          <a:br>
            <a:rPr lang="cs-CZ" sz="1100"/>
          </a:br>
          <a:r>
            <a:rPr lang="cs-CZ" sz="1100"/>
            <a:t>Pokud máte dvoutarifní sazbu, vyplňte pouze cenu za nízký tarif a uvidíte nejmenší možnou úsporu.</a:t>
          </a:r>
        </a:p>
      </xdr:txBody>
    </xdr:sp>
    <xdr:clientData/>
  </xdr:twoCellAnchor>
  <xdr:twoCellAnchor>
    <xdr:from>
      <xdr:col>0</xdr:col>
      <xdr:colOff>76200</xdr:colOff>
      <xdr:row>15</xdr:row>
      <xdr:rowOff>47625</xdr:rowOff>
    </xdr:from>
    <xdr:to>
      <xdr:col>0</xdr:col>
      <xdr:colOff>1714500</xdr:colOff>
      <xdr:row>22</xdr:row>
      <xdr:rowOff>123825</xdr:rowOff>
    </xdr:to>
    <xdr:sp macro="" textlink="">
      <xdr:nvSpPr>
        <xdr:cNvPr id="4" name="Bublinový popisek: čárový 3">
          <a:extLst>
            <a:ext uri="{FF2B5EF4-FFF2-40B4-BE49-F238E27FC236}">
              <a16:creationId xmlns:a16="http://schemas.microsoft.com/office/drawing/2014/main" id="{D84154E2-79A7-4DFB-88D2-311EE86B13A3}"/>
            </a:ext>
          </a:extLst>
        </xdr:cNvPr>
        <xdr:cNvSpPr/>
      </xdr:nvSpPr>
      <xdr:spPr>
        <a:xfrm>
          <a:off x="76200" y="2543175"/>
          <a:ext cx="1638300" cy="1409700"/>
        </a:xfrm>
        <a:prstGeom prst="borderCallout1">
          <a:avLst>
            <a:gd name="adj1" fmla="val 50733"/>
            <a:gd name="adj2" fmla="val 102276"/>
            <a:gd name="adj3" fmla="val 49211"/>
            <a:gd name="adj4" fmla="val 11902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/>
            <a:t>Sem vyplňte počet klasických žárovek, které doma používáte. Jsou rozděleny podle příkonu a doby svícení za den.</a:t>
          </a:r>
        </a:p>
      </xdr:txBody>
    </xdr:sp>
    <xdr:clientData/>
  </xdr:twoCellAnchor>
  <xdr:twoCellAnchor>
    <xdr:from>
      <xdr:col>1</xdr:col>
      <xdr:colOff>704851</xdr:colOff>
      <xdr:row>25</xdr:row>
      <xdr:rowOff>76201</xdr:rowOff>
    </xdr:from>
    <xdr:to>
      <xdr:col>4</xdr:col>
      <xdr:colOff>1371601</xdr:colOff>
      <xdr:row>28</xdr:row>
      <xdr:rowOff>171451</xdr:rowOff>
    </xdr:to>
    <xdr:sp macro="" textlink="">
      <xdr:nvSpPr>
        <xdr:cNvPr id="5" name="Bublinový popisek: čárový 4">
          <a:extLst>
            <a:ext uri="{FF2B5EF4-FFF2-40B4-BE49-F238E27FC236}">
              <a16:creationId xmlns:a16="http://schemas.microsoft.com/office/drawing/2014/main" id="{7FD6DB79-058E-47CB-8D2F-F505A23116D1}"/>
            </a:ext>
          </a:extLst>
        </xdr:cNvPr>
        <xdr:cNvSpPr/>
      </xdr:nvSpPr>
      <xdr:spPr>
        <a:xfrm>
          <a:off x="2762251" y="4486276"/>
          <a:ext cx="5162550" cy="666750"/>
        </a:xfrm>
        <a:prstGeom prst="borderCallout1">
          <a:avLst>
            <a:gd name="adj1" fmla="val -3631"/>
            <a:gd name="adj2" fmla="val 42302"/>
            <a:gd name="adj3" fmla="val -41310"/>
            <a:gd name="adj4" fmla="val 43965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Příkon a doba svícení se zpravidla odvíjí od toho, jak jsou místnosti využívané. Tedy v těch větších a časteji využívaných (obývák, kuchyně…) se svítí déle a žárovkami s větším příkonem. Naopak je tomu v těch méně využívaných (ložnici, koupelně…)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90CA0-8AB8-47B8-8E2E-290F6F7F8734}" name="Tabulka23" displayName="Tabulka23" ref="B15:F24" totalsRowShown="0" headerRowDxfId="19" dataDxfId="18">
  <tableColumns count="5">
    <tableColumn id="1" xr3:uid="{0B195AC9-217C-4EC2-9B11-B9C3E7ECCC85}" name="Počet žárovek" dataDxfId="17"/>
    <tableColumn id="2" xr3:uid="{B43D8999-46C2-4EFF-8C21-D0D842FE6A13}" name="Doba svícení (h/den)" dataDxfId="16"/>
    <tableColumn id="3" xr3:uid="{2F2C4F0F-0E26-4025-94DA-F228FB931A5D}" name="Příkon (W)" dataDxfId="15"/>
    <tableColumn id="4" xr3:uid="{08C188D7-0408-4891-A8C9-B14D301216D5}" name="Spotřeba kWh/rok" dataDxfId="14"/>
    <tableColumn id="5" xr3:uid="{EC6008D4-9E23-4F28-BC4F-4D7BE1F28E27}" name="Spotřeba v Kč" dataDxfId="13" dataCellStyle="Měn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F4EEA-0095-4913-8775-80B925B0A890}" name="Tabulka44" displayName="Tabulka44" ref="G15:I24" totalsRowShown="0" headerRowDxfId="12" dataDxfId="11">
  <tableColumns count="3">
    <tableColumn id="1" xr3:uid="{A241A633-2A50-4F25-86FE-B82BABA7E72F}" name="Příkon (W)" dataDxfId="10"/>
    <tableColumn id="2" xr3:uid="{54FAE8BA-D793-44AE-A285-6F6257F4FC08}" name="Spotřeba kWh/rok" dataDxfId="9"/>
    <tableColumn id="3" xr3:uid="{4698E5F5-9326-49A0-9187-6B30A5479DE0}" name="Spotřeba v Kč" dataDxfId="8" dataCellStyle="Měna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05B820-41FD-4E8B-BE03-E34B18B24D5A}" name="Tabulka66" displayName="Tabulka66" ref="B34:E38" headerRowDxfId="7" dataDxfId="6" totalsRowDxfId="5">
  <autoFilter ref="B34:E38" xr:uid="{4890F0F2-88F1-4688-BEDC-F5AA3BC41D12}"/>
  <tableColumns count="4">
    <tableColumn id="1" xr3:uid="{B837945C-9494-4A61-9676-C52FB111E058}" name="žárovka/úspora" totalsRowLabel="úspora na pořízení za 10 let" dataDxfId="4" totalsRowDxfId="3"/>
    <tableColumn id="2" xr3:uid="{C2491754-F5BE-4640-96E0-8E0A41FF0CE6}" name="cena za 1 kus" dataDxfId="2"/>
    <tableColumn id="3" xr3:uid="{74DED73C-6F47-4737-A877-2268DE2B28A0}" name="spotřeba kusů za 10 let" dataDxfId="1"/>
    <tableColumn id="4" xr3:uid="{E595CC7A-4B17-4B92-A82E-76623FB3D3C8}" name="Cena celkem" totalsRowFunction="custom" dataDxfId="0" dataCellStyle="Měna" totalsRowCellStyle="Měna">
      <totalsRowFormula>E35-E36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8802-EE6D-461B-B24A-FA49D6934B49}">
  <dimension ref="A1:S44"/>
  <sheetViews>
    <sheetView tabSelected="1" zoomScale="85" zoomScaleNormal="85" workbookViewId="0">
      <selection activeCell="D11" sqref="D11"/>
    </sheetView>
  </sheetViews>
  <sheetFormatPr defaultColWidth="8.7109375" defaultRowHeight="15" x14ac:dyDescent="0.25"/>
  <cols>
    <col min="1" max="1" width="30.85546875" style="1" customWidth="1"/>
    <col min="2" max="2" width="20.7109375" style="1" customWidth="1"/>
    <col min="3" max="3" width="22" style="1" customWidth="1"/>
    <col min="4" max="4" width="24.7109375" style="1" customWidth="1"/>
    <col min="5" max="5" width="24" style="1" customWidth="1"/>
    <col min="6" max="6" width="20.7109375" style="1" customWidth="1"/>
    <col min="7" max="7" width="16.85546875" style="1" customWidth="1"/>
    <col min="8" max="19" width="20.7109375" style="1" customWidth="1"/>
    <col min="20" max="16384" width="8.7109375" style="1"/>
  </cols>
  <sheetData>
    <row r="1" spans="1:19" x14ac:dyDescent="0.25">
      <c r="A1" s="52"/>
    </row>
    <row r="2" spans="1:19" ht="20.25" x14ac:dyDescent="0.3">
      <c r="A2" s="52"/>
      <c r="B2" s="2" t="s">
        <v>0</v>
      </c>
      <c r="C2" s="51" t="s">
        <v>1</v>
      </c>
      <c r="D2" s="51"/>
    </row>
    <row r="3" spans="1:19" x14ac:dyDescent="0.25">
      <c r="A3" s="52"/>
      <c r="E3" s="3"/>
      <c r="F3" s="3"/>
      <c r="G3" s="3"/>
      <c r="H3" s="3"/>
      <c r="I3" s="3"/>
    </row>
    <row r="4" spans="1:19" x14ac:dyDescent="0.25">
      <c r="A4" s="52"/>
      <c r="B4" s="4" t="s">
        <v>2</v>
      </c>
      <c r="C4" s="5"/>
      <c r="D4" s="6">
        <f>B24</f>
        <v>8</v>
      </c>
      <c r="E4" s="3"/>
      <c r="F4" s="3"/>
      <c r="G4" s="3"/>
      <c r="H4" s="3"/>
      <c r="I4" s="3"/>
    </row>
    <row r="5" spans="1:19" x14ac:dyDescent="0.25">
      <c r="B5" s="7" t="s">
        <v>3</v>
      </c>
      <c r="C5" s="8"/>
      <c r="D5" s="9">
        <f>F24</f>
        <v>3071.4636850000002</v>
      </c>
    </row>
    <row r="6" spans="1:19" ht="15.75" thickBot="1" x14ac:dyDescent="0.3">
      <c r="B6" s="7" t="s">
        <v>4</v>
      </c>
      <c r="C6" s="8"/>
      <c r="D6" s="9">
        <f>I24</f>
        <v>353.47570900000005</v>
      </c>
    </row>
    <row r="7" spans="1:19" x14ac:dyDescent="0.25">
      <c r="B7" s="10" t="s">
        <v>5</v>
      </c>
      <c r="C7" s="11"/>
      <c r="D7" s="12">
        <f>D5-D6</f>
        <v>2717.9879760000003</v>
      </c>
    </row>
    <row r="8" spans="1:19" ht="15.75" thickBot="1" x14ac:dyDescent="0.3">
      <c r="B8" s="13" t="s">
        <v>6</v>
      </c>
      <c r="C8" s="14"/>
      <c r="D8" s="15">
        <f>D7+E38</f>
        <v>2789.9879760000003</v>
      </c>
    </row>
    <row r="10" spans="1:19" x14ac:dyDescent="0.25">
      <c r="B10" s="16" t="s">
        <v>7</v>
      </c>
      <c r="C10" s="17"/>
      <c r="D10" s="18">
        <v>9.4022000000000006</v>
      </c>
    </row>
    <row r="12" spans="1:19" s="20" customFormat="1" ht="17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5.75" thickBot="1" x14ac:dyDescent="0.3"/>
    <row r="14" spans="1:19" ht="15.75" x14ac:dyDescent="0.25">
      <c r="B14" s="21"/>
      <c r="C14" s="22"/>
      <c r="D14" s="56" t="s">
        <v>8</v>
      </c>
      <c r="E14" s="56"/>
      <c r="F14" s="56"/>
      <c r="G14" s="57" t="s">
        <v>9</v>
      </c>
      <c r="H14" s="57"/>
      <c r="I14" s="58"/>
      <c r="K14" s="23"/>
      <c r="L14" s="23"/>
    </row>
    <row r="15" spans="1:19" ht="14.25" customHeight="1" thickBot="1" x14ac:dyDescent="0.3">
      <c r="B15" s="24" t="s">
        <v>10</v>
      </c>
      <c r="C15" s="25" t="s">
        <v>11</v>
      </c>
      <c r="D15" s="25" t="s">
        <v>12</v>
      </c>
      <c r="E15" s="25" t="s">
        <v>13</v>
      </c>
      <c r="F15" s="26" t="s">
        <v>14</v>
      </c>
      <c r="G15" s="25" t="s">
        <v>12</v>
      </c>
      <c r="H15" s="25" t="s">
        <v>13</v>
      </c>
      <c r="I15" s="27" t="s">
        <v>14</v>
      </c>
      <c r="K15" s="28"/>
      <c r="L15" s="28"/>
    </row>
    <row r="16" spans="1:19" ht="15" customHeight="1" x14ac:dyDescent="0.25">
      <c r="A16" s="59"/>
      <c r="B16" s="29">
        <v>1</v>
      </c>
      <c r="C16" s="25">
        <v>3</v>
      </c>
      <c r="D16" s="25">
        <v>100</v>
      </c>
      <c r="E16" s="25">
        <f t="shared" ref="E16:E23" si="0">B16*D16/1000*C16*365</f>
        <v>109.50000000000001</v>
      </c>
      <c r="F16" s="30">
        <f>E16*D10</f>
        <v>1029.5409000000002</v>
      </c>
      <c r="G16" s="25">
        <v>12</v>
      </c>
      <c r="H16" s="25">
        <f t="shared" ref="H16:H23" si="1">B16*G16/1000*C16*365</f>
        <v>13.140000000000002</v>
      </c>
      <c r="I16" s="31">
        <f>H16*D10</f>
        <v>123.54490800000004</v>
      </c>
      <c r="K16" s="28"/>
      <c r="L16" s="32"/>
    </row>
    <row r="17" spans="1:12" x14ac:dyDescent="0.25">
      <c r="A17" s="59"/>
      <c r="B17" s="33">
        <v>2</v>
      </c>
      <c r="C17" s="25">
        <v>0.5</v>
      </c>
      <c r="D17" s="25">
        <v>100</v>
      </c>
      <c r="E17" s="25">
        <f t="shared" si="0"/>
        <v>36.5</v>
      </c>
      <c r="F17" s="30">
        <f>E17*D10</f>
        <v>343.18030000000005</v>
      </c>
      <c r="G17" s="25">
        <v>12</v>
      </c>
      <c r="H17" s="25">
        <f t="shared" si="1"/>
        <v>4.38</v>
      </c>
      <c r="I17" s="31">
        <f>H17*D10</f>
        <v>41.181636000000005</v>
      </c>
      <c r="K17" s="28"/>
      <c r="L17" s="32"/>
    </row>
    <row r="18" spans="1:12" x14ac:dyDescent="0.25">
      <c r="A18" s="59"/>
      <c r="B18" s="33">
        <v>0</v>
      </c>
      <c r="C18" s="25">
        <v>3</v>
      </c>
      <c r="D18" s="25">
        <v>75</v>
      </c>
      <c r="E18" s="25">
        <f t="shared" si="0"/>
        <v>0</v>
      </c>
      <c r="F18" s="30">
        <f>E18*D10</f>
        <v>0</v>
      </c>
      <c r="G18" s="25">
        <v>7</v>
      </c>
      <c r="H18" s="25">
        <f t="shared" si="1"/>
        <v>0</v>
      </c>
      <c r="I18" s="31">
        <f>H18*D10</f>
        <v>0</v>
      </c>
      <c r="K18" s="28"/>
      <c r="L18" s="32"/>
    </row>
    <row r="19" spans="1:12" x14ac:dyDescent="0.25">
      <c r="A19" s="59"/>
      <c r="B19" s="33">
        <v>2</v>
      </c>
      <c r="C19" s="25">
        <v>0.5</v>
      </c>
      <c r="D19" s="25">
        <v>75</v>
      </c>
      <c r="E19" s="25">
        <f t="shared" si="0"/>
        <v>27.375</v>
      </c>
      <c r="F19" s="30">
        <f>E19*D10</f>
        <v>257.38522499999999</v>
      </c>
      <c r="G19" s="25">
        <v>7</v>
      </c>
      <c r="H19" s="25">
        <f t="shared" si="1"/>
        <v>2.5550000000000002</v>
      </c>
      <c r="I19" s="31">
        <f>H19*D10</f>
        <v>24.022621000000004</v>
      </c>
      <c r="K19" s="28"/>
      <c r="L19" s="32"/>
    </row>
    <row r="20" spans="1:12" x14ac:dyDescent="0.25">
      <c r="A20" s="59"/>
      <c r="B20" s="33">
        <v>1</v>
      </c>
      <c r="C20" s="25">
        <v>3</v>
      </c>
      <c r="D20" s="25">
        <v>60</v>
      </c>
      <c r="E20" s="25">
        <f t="shared" si="0"/>
        <v>65.7</v>
      </c>
      <c r="F20" s="30">
        <f>E20*D10</f>
        <v>617.72454000000005</v>
      </c>
      <c r="G20" s="25">
        <v>6</v>
      </c>
      <c r="H20" s="25">
        <f t="shared" si="1"/>
        <v>6.5700000000000012</v>
      </c>
      <c r="I20" s="31">
        <f>H20*D10</f>
        <v>61.772454000000018</v>
      </c>
      <c r="K20" s="28"/>
      <c r="L20" s="32"/>
    </row>
    <row r="21" spans="1:12" x14ac:dyDescent="0.25">
      <c r="A21" s="59"/>
      <c r="B21" s="33">
        <v>0</v>
      </c>
      <c r="C21" s="25">
        <v>0.5</v>
      </c>
      <c r="D21" s="25">
        <v>60</v>
      </c>
      <c r="E21" s="25">
        <f t="shared" si="0"/>
        <v>0</v>
      </c>
      <c r="F21" s="30">
        <f>E21*D10</f>
        <v>0</v>
      </c>
      <c r="G21" s="25">
        <v>6</v>
      </c>
      <c r="H21" s="25">
        <f t="shared" si="1"/>
        <v>0</v>
      </c>
      <c r="I21" s="31">
        <f>H21*D10</f>
        <v>0</v>
      </c>
      <c r="K21" s="28"/>
      <c r="L21" s="32"/>
    </row>
    <row r="22" spans="1:12" x14ac:dyDescent="0.25">
      <c r="A22" s="59"/>
      <c r="B22" s="33">
        <v>2</v>
      </c>
      <c r="C22" s="25">
        <v>3</v>
      </c>
      <c r="D22" s="25">
        <v>40</v>
      </c>
      <c r="E22" s="25">
        <f t="shared" si="0"/>
        <v>87.6</v>
      </c>
      <c r="F22" s="30">
        <f>E22*D10</f>
        <v>823.63271999999995</v>
      </c>
      <c r="G22" s="25">
        <v>5</v>
      </c>
      <c r="H22" s="25">
        <f t="shared" si="1"/>
        <v>10.95</v>
      </c>
      <c r="I22" s="31">
        <f>H22*D10</f>
        <v>102.95408999999999</v>
      </c>
      <c r="K22" s="28"/>
      <c r="L22" s="32"/>
    </row>
    <row r="23" spans="1:12" ht="15.75" thickBot="1" x14ac:dyDescent="0.3">
      <c r="A23" s="59"/>
      <c r="B23" s="33">
        <v>0</v>
      </c>
      <c r="C23" s="25">
        <v>0.5</v>
      </c>
      <c r="D23" s="25">
        <v>40</v>
      </c>
      <c r="E23" s="25">
        <f t="shared" si="0"/>
        <v>0</v>
      </c>
      <c r="F23" s="30">
        <f>E23*D10</f>
        <v>0</v>
      </c>
      <c r="G23" s="25">
        <v>5</v>
      </c>
      <c r="H23" s="25">
        <f t="shared" si="1"/>
        <v>0</v>
      </c>
      <c r="I23" s="31">
        <f>H23*D10</f>
        <v>0</v>
      </c>
      <c r="K23" s="28"/>
      <c r="L23" s="32"/>
    </row>
    <row r="24" spans="1:12" ht="15.75" thickBot="1" x14ac:dyDescent="0.3">
      <c r="B24" s="34">
        <f>SUM(B16:B23)</f>
        <v>8</v>
      </c>
      <c r="C24" s="35"/>
      <c r="D24" s="35"/>
      <c r="E24" s="36">
        <f>SUM(E16:E22)</f>
        <v>326.67499999999995</v>
      </c>
      <c r="F24" s="37">
        <f>SUM(F16:F23)</f>
        <v>3071.4636850000002</v>
      </c>
      <c r="G24" s="35"/>
      <c r="H24" s="36">
        <f>SUM(H16:H23)</f>
        <v>37.594999999999999</v>
      </c>
      <c r="I24" s="38">
        <f>SUM(I16:I23)</f>
        <v>353.47570900000005</v>
      </c>
      <c r="K24" s="28"/>
      <c r="L24" s="32"/>
    </row>
    <row r="25" spans="1:12" ht="15" customHeight="1" x14ac:dyDescent="0.25">
      <c r="C25" s="39"/>
      <c r="D25" s="39"/>
      <c r="E25" s="39"/>
    </row>
    <row r="26" spans="1:12" ht="15" customHeight="1" x14ac:dyDescent="0.25">
      <c r="C26" s="39"/>
      <c r="D26" s="39"/>
      <c r="E26" s="39"/>
    </row>
    <row r="27" spans="1:12" ht="15" customHeight="1" x14ac:dyDescent="0.25">
      <c r="C27" s="39"/>
      <c r="D27" s="39"/>
      <c r="E27" s="39"/>
    </row>
    <row r="29" spans="1:12" x14ac:dyDescent="0.25">
      <c r="H29" s="40"/>
    </row>
    <row r="30" spans="1:12" ht="15.75" thickBot="1" x14ac:dyDescent="0.3"/>
    <row r="31" spans="1:12" ht="15.75" thickBot="1" x14ac:dyDescent="0.3">
      <c r="B31" s="60" t="s">
        <v>15</v>
      </c>
      <c r="C31" s="61"/>
      <c r="D31" s="61"/>
      <c r="E31" s="61"/>
      <c r="F31" s="41">
        <f>(D16*C16*365*D10/1000)-(G16*C16*365*D10/1000)</f>
        <v>905.995992</v>
      </c>
    </row>
    <row r="32" spans="1:12" ht="15.75" thickBot="1" x14ac:dyDescent="0.3"/>
    <row r="33" spans="2:9" ht="15.75" x14ac:dyDescent="0.25">
      <c r="B33" s="53" t="s">
        <v>16</v>
      </c>
      <c r="C33" s="54"/>
      <c r="D33" s="54"/>
      <c r="E33" s="55"/>
    </row>
    <row r="34" spans="2:9" x14ac:dyDescent="0.25">
      <c r="B34" s="24" t="s">
        <v>23</v>
      </c>
      <c r="C34" s="42" t="s">
        <v>17</v>
      </c>
      <c r="D34" s="42" t="s">
        <v>18</v>
      </c>
      <c r="E34" s="43" t="s">
        <v>19</v>
      </c>
    </row>
    <row r="35" spans="2:9" x14ac:dyDescent="0.25">
      <c r="B35" s="44" t="s">
        <v>20</v>
      </c>
      <c r="C35" s="45">
        <v>18</v>
      </c>
      <c r="D35" s="45">
        <f>B24*10</f>
        <v>80</v>
      </c>
      <c r="E35" s="46">
        <f>C35*D35</f>
        <v>1440</v>
      </c>
    </row>
    <row r="36" spans="2:9" x14ac:dyDescent="0.25">
      <c r="B36" s="44" t="s">
        <v>9</v>
      </c>
      <c r="C36" s="45">
        <v>90</v>
      </c>
      <c r="D36" s="45">
        <f>B24</f>
        <v>8</v>
      </c>
      <c r="E36" s="46">
        <f>C36*D36</f>
        <v>720</v>
      </c>
    </row>
    <row r="37" spans="2:9" x14ac:dyDescent="0.25">
      <c r="B37" s="44" t="s">
        <v>21</v>
      </c>
      <c r="C37" s="45"/>
      <c r="D37" s="45"/>
      <c r="E37" s="46">
        <f>E35-E36</f>
        <v>720</v>
      </c>
    </row>
    <row r="38" spans="2:9" ht="15.75" thickBot="1" x14ac:dyDescent="0.3">
      <c r="B38" s="47" t="s">
        <v>22</v>
      </c>
      <c r="C38" s="48"/>
      <c r="D38" s="48"/>
      <c r="E38" s="49">
        <f>E37/10</f>
        <v>72</v>
      </c>
      <c r="H38" s="50"/>
      <c r="I38" s="50"/>
    </row>
    <row r="44" spans="2:9" x14ac:dyDescent="0.25">
      <c r="F44" s="28"/>
    </row>
  </sheetData>
  <sheetProtection algorithmName="SHA-512" hashValue="tnpgzGzPpBMZ51Kud6E1fRGXSnYGHrMY8euIdCTtSOsY8MrcFRqUcBLET5QrLj9j4Lmqndzg2JQZ7HAKbeGypA==" saltValue="ls47BLurSxrAjfwSeW8BtA==" spinCount="100000" sheet="1" objects="1" scenarios="1"/>
  <mergeCells count="6">
    <mergeCell ref="A1:A4"/>
    <mergeCell ref="B33:E33"/>
    <mergeCell ref="D14:F14"/>
    <mergeCell ref="G14:I14"/>
    <mergeCell ref="A16:A23"/>
    <mergeCell ref="B31:E31"/>
  </mergeCells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CEF7755EE5B440839FA06F4C9F1CE8" ma:contentTypeVersion="17" ma:contentTypeDescription="Vytvoří nový dokument" ma:contentTypeScope="" ma:versionID="94e19655fa3f6f596fc9eaa4da9a0ec7">
  <xsd:schema xmlns:xsd="http://www.w3.org/2001/XMLSchema" xmlns:xs="http://www.w3.org/2001/XMLSchema" xmlns:p="http://schemas.microsoft.com/office/2006/metadata/properties" xmlns:ns2="4a946383-c3c8-4ef7-ae28-a65a9cb88639" xmlns:ns3="0ef0ac9b-6125-48a7-ab1a-4fc3bf8d5c2a" targetNamespace="http://schemas.microsoft.com/office/2006/metadata/properties" ma:root="true" ma:fieldsID="60d322d7fde91bbe721a3889123ea387" ns2:_="" ns3:_="">
    <xsd:import namespace="4a946383-c3c8-4ef7-ae28-a65a9cb88639"/>
    <xsd:import namespace="0ef0ac9b-6125-48a7-ab1a-4fc3bf8d5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Schv_x00e1_len_x00ed_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6383-c3c8-4ef7-ae28-a65a9cb88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chv_x00e1_len_x00ed_" ma:index="20" nillable="true" ma:displayName="Schválení" ma:list="UserInfo" ma:SharePointGroup="3" ma:internalName="Schv_x00e1_len_x00ed_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3ece788c-c241-4e95-942d-832db5c0e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0ac9b-6125-48a7-ab1a-4fc3bf8d5c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d8eff41-4906-458d-8e97-6c7c0be840eb}" ma:internalName="TaxCatchAll" ma:showField="CatchAllData" ma:web="0ef0ac9b-6125-48a7-ab1a-4fc3bf8d5c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v_x00e1_len_x00ed_ xmlns="4a946383-c3c8-4ef7-ae28-a65a9cb88639">
      <UserInfo>
        <DisplayName/>
        <AccountId xsi:nil="true"/>
        <AccountType/>
      </UserInfo>
    </Schv_x00e1_len_x00ed_>
    <lcf76f155ced4ddcb4097134ff3c332f xmlns="4a946383-c3c8-4ef7-ae28-a65a9cb88639">
      <Terms xmlns="http://schemas.microsoft.com/office/infopath/2007/PartnerControls"/>
    </lcf76f155ced4ddcb4097134ff3c332f>
    <TaxCatchAll xmlns="0ef0ac9b-6125-48a7-ab1a-4fc3bf8d5c2a" xsi:nil="true"/>
  </documentManagement>
</p:properties>
</file>

<file path=customXml/itemProps1.xml><?xml version="1.0" encoding="utf-8"?>
<ds:datastoreItem xmlns:ds="http://schemas.openxmlformats.org/officeDocument/2006/customXml" ds:itemID="{6F519861-9341-4AC2-BA8F-7DDE755B07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8FBC3C-98D7-45BE-A92A-80CAB05E38F5}"/>
</file>

<file path=customXml/itemProps3.xml><?xml version="1.0" encoding="utf-8"?>
<ds:datastoreItem xmlns:ds="http://schemas.openxmlformats.org/officeDocument/2006/customXml" ds:itemID="{554FC3DF-247D-40ED-A1F9-B92FA4275A3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ef0ac9b-6125-48a7-ab1a-4fc3bf8d5c2a"/>
    <ds:schemaRef ds:uri="4a946383-c3c8-4ef7-ae28-a65a9cb8863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Výměna žárovek</vt:lpstr>
    </vt:vector>
  </TitlesOfParts>
  <Manager/>
  <Company>CENTROPOL ENERGY,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Vít Beneš</dc:creator>
  <cp:keywords/>
  <dc:description/>
  <cp:lastModifiedBy>Beneš Vít</cp:lastModifiedBy>
  <cp:revision/>
  <dcterms:created xsi:type="dcterms:W3CDTF">2022-04-22T06:21:46Z</dcterms:created>
  <dcterms:modified xsi:type="dcterms:W3CDTF">2022-07-26T13:13:26Z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b696cb-b06f-4214-b638-7b05ae4e5e38_Enabled">
    <vt:lpwstr>true</vt:lpwstr>
  </property>
  <property fmtid="{D5CDD505-2E9C-101B-9397-08002B2CF9AE}" pid="3" name="MSIP_Label_bdb696cb-b06f-4214-b638-7b05ae4e5e38_SetDate">
    <vt:lpwstr>2022-04-22T07:34:25Z</vt:lpwstr>
  </property>
  <property fmtid="{D5CDD505-2E9C-101B-9397-08002B2CF9AE}" pid="4" name="MSIP_Label_bdb696cb-b06f-4214-b638-7b05ae4e5e38_Method">
    <vt:lpwstr>Standard</vt:lpwstr>
  </property>
  <property fmtid="{D5CDD505-2E9C-101B-9397-08002B2CF9AE}" pid="5" name="MSIP_Label_bdb696cb-b06f-4214-b638-7b05ae4e5e38_Name">
    <vt:lpwstr>Interní data</vt:lpwstr>
  </property>
  <property fmtid="{D5CDD505-2E9C-101B-9397-08002B2CF9AE}" pid="6" name="MSIP_Label_bdb696cb-b06f-4214-b638-7b05ae4e5e38_SiteId">
    <vt:lpwstr>53b8d820-e2f7-4682-858f-9e2aeec6ffd9</vt:lpwstr>
  </property>
  <property fmtid="{D5CDD505-2E9C-101B-9397-08002B2CF9AE}" pid="7" name="MSIP_Label_bdb696cb-b06f-4214-b638-7b05ae4e5e38_ActionId">
    <vt:lpwstr>4fe05a0e-f91b-41df-abf0-00004d3a9f83</vt:lpwstr>
  </property>
  <property fmtid="{D5CDD505-2E9C-101B-9397-08002B2CF9AE}" pid="8" name="MSIP_Label_bdb696cb-b06f-4214-b638-7b05ae4e5e38_ContentBits">
    <vt:lpwstr>0</vt:lpwstr>
  </property>
  <property fmtid="{D5CDD505-2E9C-101B-9397-08002B2CF9AE}" pid="9" name="ContentTypeId">
    <vt:lpwstr>0x01010014CEF7755EE5B440839FA06F4C9F1CE8</vt:lpwstr>
  </property>
  <property fmtid="{D5CDD505-2E9C-101B-9397-08002B2CF9AE}" pid="10" name="MediaServiceImageTags">
    <vt:lpwstr/>
  </property>
</Properties>
</file>